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8"/>
  <workbookPr autoCompressPictures="0"/>
  <mc:AlternateContent xmlns:mc="http://schemas.openxmlformats.org/markup-compatibility/2006">
    <mc:Choice Requires="x15">
      <x15ac:absPath xmlns:x15ac="http://schemas.microsoft.com/office/spreadsheetml/2010/11/ac" url="T:\INFORMATICA\Importes\2022\"/>
    </mc:Choice>
  </mc:AlternateContent>
  <xr:revisionPtr revIDLastSave="0" documentId="13_ncr:1_{10AD0775-B467-4FD5-8BA5-BBA22BF985B5}" xr6:coauthVersionLast="36" xr6:coauthVersionMax="36" xr10:uidLastSave="{00000000-0000-0000-0000-000000000000}"/>
  <bookViews>
    <workbookView xWindow="0" yWindow="0" windowWidth="38400" windowHeight="16725" xr2:uid="{00000000-000D-0000-FFFF-FFFF00000000}"/>
  </bookViews>
  <sheets>
    <sheet name="Tablas_Salariales" sheetId="1" r:id="rId1"/>
  </sheets>
  <definedNames>
    <definedName name="_xlnm.Print_Area" localSheetId="0">Tablas_Salariales!$A$1:$N$37</definedName>
  </definedNames>
  <calcPr calcId="191029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" i="1" l="1"/>
  <c r="H21" i="1" s="1"/>
  <c r="F21" i="1" s="1"/>
  <c r="E22" i="1"/>
  <c r="H22" i="1" s="1"/>
  <c r="F22" i="1" s="1"/>
  <c r="E23" i="1"/>
  <c r="D23" i="1" s="1"/>
  <c r="J34" i="1" s="1"/>
  <c r="E24" i="1"/>
  <c r="C24" i="1" s="1"/>
  <c r="C35" i="1" s="1"/>
  <c r="E20" i="1"/>
  <c r="C20" i="1" s="1"/>
  <c r="C31" i="1" s="1"/>
  <c r="K21" i="1"/>
  <c r="I21" i="1" s="1"/>
  <c r="F5" i="1"/>
  <c r="H5" i="1" s="1"/>
  <c r="D7" i="1"/>
  <c r="D8" i="1"/>
  <c r="D9" i="1"/>
  <c r="D6" i="1"/>
  <c r="D5" i="1"/>
  <c r="C6" i="1"/>
  <c r="C7" i="1"/>
  <c r="C8" i="1"/>
  <c r="C9" i="1"/>
  <c r="C5" i="1"/>
  <c r="G31" i="1" l="1"/>
  <c r="E31" i="1"/>
  <c r="N34" i="1"/>
  <c r="L34" i="1"/>
  <c r="G35" i="1"/>
  <c r="E35" i="1"/>
  <c r="C23" i="1"/>
  <c r="C34" i="1" s="1"/>
  <c r="K23" i="1"/>
  <c r="J23" i="1" s="1"/>
  <c r="C22" i="1"/>
  <c r="C33" i="1" s="1"/>
  <c r="D22" i="1"/>
  <c r="J33" i="1" s="1"/>
  <c r="C21" i="1"/>
  <c r="C32" i="1" s="1"/>
  <c r="D21" i="1"/>
  <c r="J32" i="1" s="1"/>
  <c r="H20" i="1"/>
  <c r="F20" i="1" s="1"/>
  <c r="K20" i="1"/>
  <c r="J20" i="1" s="1"/>
  <c r="D20" i="1"/>
  <c r="J31" i="1" s="1"/>
  <c r="K24" i="1"/>
  <c r="J24" i="1" s="1"/>
  <c r="H24" i="1"/>
  <c r="F24" i="1" s="1"/>
  <c r="D24" i="1"/>
  <c r="J35" i="1" s="1"/>
  <c r="H23" i="1"/>
  <c r="F23" i="1" s="1"/>
  <c r="K22" i="1"/>
  <c r="J22" i="1" s="1"/>
  <c r="I23" i="1"/>
  <c r="J21" i="1"/>
  <c r="I24" i="1"/>
  <c r="G22" i="1"/>
  <c r="G21" i="1"/>
  <c r="G32" i="1" l="1"/>
  <c r="E32" i="1"/>
  <c r="N35" i="1"/>
  <c r="L35" i="1"/>
  <c r="N32" i="1"/>
  <c r="L32" i="1"/>
  <c r="N33" i="1"/>
  <c r="L33" i="1"/>
  <c r="N31" i="1"/>
  <c r="L31" i="1"/>
  <c r="G33" i="1"/>
  <c r="E33" i="1"/>
  <c r="G34" i="1"/>
  <c r="E34" i="1"/>
  <c r="I20" i="1"/>
  <c r="G20" i="1"/>
  <c r="G24" i="1"/>
  <c r="I22" i="1"/>
  <c r="G23" i="1"/>
  <c r="F9" i="1"/>
  <c r="H9" i="1" s="1"/>
  <c r="F7" i="1" l="1"/>
  <c r="H7" i="1" s="1"/>
  <c r="F8" i="1"/>
  <c r="H8" i="1" s="1"/>
  <c r="F6" i="1"/>
  <c r="H6" i="1" s="1"/>
</calcChain>
</file>

<file path=xl/sharedStrings.xml><?xml version="1.0" encoding="utf-8"?>
<sst xmlns="http://schemas.openxmlformats.org/spreadsheetml/2006/main" count="74" uniqueCount="36">
  <si>
    <t>COSTE DE LOS CONTRATOS POR OBRA</t>
  </si>
  <si>
    <t xml:space="preserve">O SERVICIO DETERMINADO CON CARGO A PROYECTOS DE INVESTIGACION </t>
  </si>
  <si>
    <t>GRUPO 1</t>
  </si>
  <si>
    <t>GRUPO 2</t>
  </si>
  <si>
    <t>GRUPO 3</t>
  </si>
  <si>
    <t>GRUPO 4</t>
  </si>
  <si>
    <t>SALARIO €</t>
  </si>
  <si>
    <t>TOTAL  ANUAL €</t>
  </si>
  <si>
    <t>CONTRATO A TIEMPO PARCIAL</t>
  </si>
  <si>
    <t>37,5 horas semanales</t>
  </si>
  <si>
    <t>Jornada completa 100%</t>
  </si>
  <si>
    <t>Jornada reducida al  66,66%</t>
  </si>
  <si>
    <t>Jornada reducida al 50 %</t>
  </si>
  <si>
    <t>18 horas 45´ semanales</t>
  </si>
  <si>
    <t>COSTE DE  LOS CONTRATOS POR OBRA</t>
  </si>
  <si>
    <t>O SERVICIO DETERMINADO CON CARGO A PROYECTOS DE INVESTIGACIÓN</t>
  </si>
  <si>
    <t>CON EL COMPLEMENTO DE JORNADA PARTIDA</t>
  </si>
  <si>
    <t>SALARIO</t>
  </si>
  <si>
    <t>COMP.  MES</t>
  </si>
  <si>
    <t>4 TARDES €</t>
  </si>
  <si>
    <t>TOTAL  MES</t>
  </si>
  <si>
    <t>COMP. MES</t>
  </si>
  <si>
    <t>2 TARDES €</t>
  </si>
  <si>
    <t>TOTAL MES</t>
  </si>
  <si>
    <t>El complemento se devengará por 12 pagas anuales</t>
  </si>
  <si>
    <t>25 horas semanales</t>
  </si>
  <si>
    <t>cuota patronal S.S. 32,60%</t>
  </si>
  <si>
    <t>cuota patronal S.S. 32,60 %</t>
  </si>
  <si>
    <t>GRUPO 5</t>
  </si>
  <si>
    <t>12 pagas</t>
  </si>
  <si>
    <t>14 pagas</t>
  </si>
  <si>
    <t>ANUAL</t>
  </si>
  <si>
    <t>SEGURIDAD SOCIAL € (32,60€) ANUAL</t>
  </si>
  <si>
    <t>MES € 14 pagas</t>
  </si>
  <si>
    <t>MES € 12 pagas</t>
  </si>
  <si>
    <t>* Indemnización a la finalización del contrato, de 12 días por año trabajado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</si>
</sst>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Gill Sans MT"/>
      <family val="2"/>
    </font>
    <font>
      <sz val="10"/>
      <name val="Arial"/>
      <family val="2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b/>
      <sz val="11"/>
      <color theme="1"/>
      <name val="Calibri"/>
      <family val="2"/>
      <scheme val="minor"/>
    </font>
    <font>
      <sz val="11"/>
      <name val="Gill Sans MT"/>
      <family val="2"/>
    </font>
    <font>
      <sz val="8"/>
      <name val="Calibri"/>
      <family val="2"/>
      <scheme val="minor"/>
    </font>
    <font>
      <b/>
      <sz val="10"/>
      <color theme="1"/>
      <name val="Gill Sans MT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Gill Sans MT"/>
      <family val="2"/>
    </font>
    <font>
      <b/>
      <sz val="9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4" fillId="0" borderId="0" xfId="0" applyFont="1"/>
    <xf numFmtId="4" fontId="4" fillId="0" borderId="10" xfId="0" applyNumberFormat="1" applyFont="1" applyBorder="1" applyAlignment="1">
      <alignment horizontal="center"/>
    </xf>
    <xf numFmtId="0" fontId="5" fillId="2" borderId="9" xfId="0" applyFont="1" applyFill="1" applyBorder="1"/>
    <xf numFmtId="3" fontId="2" fillId="0" borderId="4" xfId="0" applyNumberFormat="1" applyFont="1" applyFill="1" applyBorder="1" applyAlignment="1"/>
    <xf numFmtId="4" fontId="2" fillId="2" borderId="7" xfId="0" applyNumberFormat="1" applyFont="1" applyFill="1" applyBorder="1" applyAlignment="1">
      <alignment horizontal="left"/>
    </xf>
    <xf numFmtId="4" fontId="7" fillId="0" borderId="7" xfId="0" applyNumberFormat="1" applyFont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4" fontId="4" fillId="0" borderId="7" xfId="0" applyNumberFormat="1" applyFont="1" applyBorder="1" applyAlignment="1"/>
    <xf numFmtId="0" fontId="5" fillId="2" borderId="7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4" fontId="4" fillId="0" borderId="9" xfId="0" applyNumberFormat="1" applyFont="1" applyBorder="1" applyAlignment="1"/>
    <xf numFmtId="0" fontId="9" fillId="2" borderId="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3" fontId="12" fillId="2" borderId="14" xfId="0" applyNumberFormat="1" applyFont="1" applyFill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4" fillId="0" borderId="0" xfId="0" applyFont="1" applyAlignment="1"/>
    <xf numFmtId="3" fontId="2" fillId="3" borderId="8" xfId="1" applyNumberFormat="1" applyFont="1" applyFill="1" applyBorder="1" applyAlignment="1">
      <alignment horizontal="center"/>
    </xf>
    <xf numFmtId="3" fontId="2" fillId="3" borderId="0" xfId="1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/>
    </xf>
    <xf numFmtId="4" fontId="4" fillId="0" borderId="0" xfId="0" applyNumberFormat="1" applyFont="1" applyBorder="1" applyAlignment="1"/>
    <xf numFmtId="0" fontId="5" fillId="4" borderId="0" xfId="0" applyFont="1" applyFill="1" applyBorder="1"/>
    <xf numFmtId="4" fontId="4" fillId="0" borderId="0" xfId="0" applyNumberFormat="1" applyFont="1" applyBorder="1" applyAlignment="1">
      <alignment horizont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="125" zoomScaleNormal="125" zoomScalePageLayoutView="125" workbookViewId="0">
      <selection activeCell="B11" sqref="B11"/>
    </sheetView>
  </sheetViews>
  <sheetFormatPr baseColWidth="10" defaultRowHeight="15" x14ac:dyDescent="0.25"/>
  <cols>
    <col min="1" max="1" width="5.140625" customWidth="1"/>
    <col min="2" max="2" width="10.85546875" bestFit="1" customWidth="1"/>
    <col min="3" max="3" width="12.85546875" bestFit="1" customWidth="1"/>
    <col min="4" max="5" width="14" bestFit="1" customWidth="1"/>
    <col min="6" max="7" width="12.85546875" customWidth="1"/>
    <col min="8" max="8" width="13" customWidth="1"/>
    <col min="9" max="9" width="12.7109375" customWidth="1"/>
    <col min="10" max="10" width="12.85546875" customWidth="1"/>
    <col min="11" max="11" width="13" customWidth="1"/>
  </cols>
  <sheetData>
    <row r="1" spans="1:11" ht="17.25" x14ac:dyDescent="0.35">
      <c r="A1" s="20" t="s">
        <v>14</v>
      </c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7.25" x14ac:dyDescent="0.35">
      <c r="A2" s="22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0.25" customHeight="1" x14ac:dyDescent="0.35">
      <c r="B3" s="1"/>
      <c r="C3" s="33" t="s">
        <v>6</v>
      </c>
      <c r="D3" s="34"/>
      <c r="E3" s="35"/>
      <c r="F3" s="41" t="s">
        <v>32</v>
      </c>
      <c r="G3" s="41"/>
      <c r="H3" s="39" t="s">
        <v>7</v>
      </c>
    </row>
    <row r="4" spans="1:11" ht="17.25" x14ac:dyDescent="0.35">
      <c r="B4" s="1"/>
      <c r="C4" s="12" t="s">
        <v>29</v>
      </c>
      <c r="D4" s="13" t="s">
        <v>30</v>
      </c>
      <c r="E4" s="14" t="s">
        <v>31</v>
      </c>
      <c r="F4" s="41"/>
      <c r="G4" s="41"/>
      <c r="H4" s="40"/>
    </row>
    <row r="5" spans="1:11" ht="24" customHeight="1" x14ac:dyDescent="0.35">
      <c r="B5" s="3" t="s">
        <v>2</v>
      </c>
      <c r="C5" s="8">
        <f>E5/12</f>
        <v>2488.1150000000002</v>
      </c>
      <c r="D5" s="8">
        <f>E5/14</f>
        <v>2132.67</v>
      </c>
      <c r="E5" s="11">
        <v>29857.38</v>
      </c>
      <c r="F5" s="42">
        <f>E5*32.6/100</f>
        <v>9733.5058800000006</v>
      </c>
      <c r="G5" s="42"/>
      <c r="H5" s="2">
        <f>E5+F5</f>
        <v>39590.885880000002</v>
      </c>
    </row>
    <row r="6" spans="1:11" ht="24" customHeight="1" x14ac:dyDescent="0.35">
      <c r="B6" s="3" t="s">
        <v>3</v>
      </c>
      <c r="C6" s="8">
        <f t="shared" ref="C6:C9" si="0">E6/12</f>
        <v>2059.61</v>
      </c>
      <c r="D6" s="8">
        <f>E6/14</f>
        <v>1765.3799999999999</v>
      </c>
      <c r="E6" s="11">
        <v>24715.32</v>
      </c>
      <c r="F6" s="42">
        <f>E6*32.6/100</f>
        <v>8057.1943200000005</v>
      </c>
      <c r="G6" s="42"/>
      <c r="H6" s="2">
        <f>E6+F6</f>
        <v>32772.514320000002</v>
      </c>
    </row>
    <row r="7" spans="1:11" ht="24" customHeight="1" x14ac:dyDescent="0.35">
      <c r="B7" s="3" t="s">
        <v>4</v>
      </c>
      <c r="C7" s="8">
        <f t="shared" si="0"/>
        <v>1611.4816666666666</v>
      </c>
      <c r="D7" s="8">
        <f t="shared" ref="D7:D9" si="1">E7/14</f>
        <v>1381.27</v>
      </c>
      <c r="E7" s="11">
        <v>19337.78</v>
      </c>
      <c r="F7" s="42">
        <f>E7*32.6/100</f>
        <v>6304.1162800000002</v>
      </c>
      <c r="G7" s="42"/>
      <c r="H7" s="2">
        <f>E7+F7</f>
        <v>25641.896280000001</v>
      </c>
    </row>
    <row r="8" spans="1:11" ht="24" customHeight="1" x14ac:dyDescent="0.35">
      <c r="B8" s="3" t="s">
        <v>5</v>
      </c>
      <c r="C8" s="8">
        <f t="shared" si="0"/>
        <v>1347.5933333333335</v>
      </c>
      <c r="D8" s="8">
        <f t="shared" si="1"/>
        <v>1155.0800000000002</v>
      </c>
      <c r="E8" s="11">
        <v>16171.12</v>
      </c>
      <c r="F8" s="42">
        <f>E8*32.6/100</f>
        <v>5271.7851200000014</v>
      </c>
      <c r="G8" s="42"/>
      <c r="H8" s="2">
        <f>E8+F8</f>
        <v>21442.905120000003</v>
      </c>
    </row>
    <row r="9" spans="1:11" ht="24" customHeight="1" x14ac:dyDescent="0.35">
      <c r="B9" s="3" t="s">
        <v>28</v>
      </c>
      <c r="C9" s="8">
        <f t="shared" si="0"/>
        <v>1274.9333333333334</v>
      </c>
      <c r="D9" s="8">
        <f t="shared" si="1"/>
        <v>1092.8</v>
      </c>
      <c r="E9" s="11">
        <v>15299.2</v>
      </c>
      <c r="F9" s="42">
        <f>E9*32.6/100</f>
        <v>4987.5392000000002</v>
      </c>
      <c r="G9" s="42"/>
      <c r="H9" s="2">
        <f>E9+F9</f>
        <v>20286.7392</v>
      </c>
    </row>
    <row r="10" spans="1:11" ht="24" customHeight="1" x14ac:dyDescent="0.35">
      <c r="B10" s="44" t="s">
        <v>35</v>
      </c>
      <c r="C10" s="43"/>
      <c r="D10" s="43"/>
      <c r="E10" s="43"/>
      <c r="F10" s="45"/>
      <c r="G10" s="45"/>
      <c r="H10" s="45"/>
    </row>
    <row r="12" spans="1:11" ht="17.25" customHeight="1" x14ac:dyDescent="0.35">
      <c r="A12" s="20" t="s">
        <v>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</row>
    <row r="13" spans="1:11" ht="17.25" customHeight="1" x14ac:dyDescent="0.35">
      <c r="A13" s="20" t="s">
        <v>1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</row>
    <row r="14" spans="1:11" ht="17.25" customHeight="1" x14ac:dyDescent="0.35">
      <c r="A14" s="22" t="s">
        <v>8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6" spans="1:11" ht="17.25" x14ac:dyDescent="0.35">
      <c r="B16" s="1"/>
      <c r="C16" s="36" t="s">
        <v>10</v>
      </c>
      <c r="D16" s="37"/>
      <c r="E16" s="38"/>
      <c r="F16" s="36" t="s">
        <v>11</v>
      </c>
      <c r="G16" s="37"/>
      <c r="H16" s="38"/>
      <c r="I16" s="36" t="s">
        <v>12</v>
      </c>
      <c r="J16" s="37"/>
      <c r="K16" s="38"/>
    </row>
    <row r="17" spans="1:14" ht="17.25" x14ac:dyDescent="0.35">
      <c r="B17" s="1"/>
      <c r="C17" s="27" t="s">
        <v>9</v>
      </c>
      <c r="D17" s="28"/>
      <c r="E17" s="29"/>
      <c r="F17" s="27" t="s">
        <v>25</v>
      </c>
      <c r="G17" s="28"/>
      <c r="H17" s="29"/>
      <c r="I17" s="27" t="s">
        <v>13</v>
      </c>
      <c r="J17" s="28"/>
      <c r="K17" s="29"/>
    </row>
    <row r="18" spans="1:14" ht="17.25" x14ac:dyDescent="0.35">
      <c r="B18" s="1"/>
      <c r="C18" s="30" t="s">
        <v>26</v>
      </c>
      <c r="D18" s="31"/>
      <c r="E18" s="32"/>
      <c r="F18" s="24" t="s">
        <v>26</v>
      </c>
      <c r="G18" s="25"/>
      <c r="H18" s="26"/>
      <c r="I18" s="24" t="s">
        <v>27</v>
      </c>
      <c r="J18" s="25"/>
      <c r="K18" s="26"/>
    </row>
    <row r="19" spans="1:14" ht="17.25" x14ac:dyDescent="0.35">
      <c r="B19" s="1"/>
      <c r="C19" s="9" t="s">
        <v>29</v>
      </c>
      <c r="D19" s="10" t="s">
        <v>30</v>
      </c>
      <c r="E19" s="7" t="s">
        <v>31</v>
      </c>
      <c r="F19" s="9" t="s">
        <v>29</v>
      </c>
      <c r="G19" s="10" t="s">
        <v>30</v>
      </c>
      <c r="H19" s="7" t="s">
        <v>31</v>
      </c>
      <c r="I19" s="9" t="s">
        <v>29</v>
      </c>
      <c r="J19" s="10" t="s">
        <v>30</v>
      </c>
      <c r="K19" s="15" t="s">
        <v>31</v>
      </c>
    </row>
    <row r="20" spans="1:14" ht="17.25" x14ac:dyDescent="0.35">
      <c r="B20" s="3" t="s">
        <v>2</v>
      </c>
      <c r="C20" s="8">
        <f>E20/12</f>
        <v>2488.1150000000002</v>
      </c>
      <c r="D20" s="8">
        <f>E20/14</f>
        <v>2132.67</v>
      </c>
      <c r="E20" s="11">
        <f>E5</f>
        <v>29857.38</v>
      </c>
      <c r="F20" s="8">
        <f>H20/12</f>
        <v>1658.5774590000001</v>
      </c>
      <c r="G20" s="8">
        <f>H20/14</f>
        <v>1421.6378220000001</v>
      </c>
      <c r="H20" s="11">
        <f>(E20*66.66)/100</f>
        <v>19902.929508000001</v>
      </c>
      <c r="I20" s="8">
        <f>K20/12</f>
        <v>1244.0575000000001</v>
      </c>
      <c r="J20" s="8">
        <f>K20/14</f>
        <v>1066.335</v>
      </c>
      <c r="K20" s="8">
        <f>(E20*50)/100</f>
        <v>14928.69</v>
      </c>
    </row>
    <row r="21" spans="1:14" ht="17.25" x14ac:dyDescent="0.35">
      <c r="B21" s="3" t="s">
        <v>3</v>
      </c>
      <c r="C21" s="8">
        <f t="shared" ref="C21:C24" si="2">E21/12</f>
        <v>2059.61</v>
      </c>
      <c r="D21" s="8">
        <f t="shared" ref="D21:D24" si="3">E21/14</f>
        <v>1765.3799999999999</v>
      </c>
      <c r="E21" s="11">
        <f>E6</f>
        <v>24715.32</v>
      </c>
      <c r="F21" s="8">
        <f t="shared" ref="F21:F24" si="4">H21/12</f>
        <v>1372.9360259999996</v>
      </c>
      <c r="G21" s="8">
        <f t="shared" ref="G21:G24" si="5">H21/14</f>
        <v>1176.8023079999998</v>
      </c>
      <c r="H21" s="11">
        <f t="shared" ref="H21:H24" si="6">(E21*66.66)/100</f>
        <v>16475.232311999996</v>
      </c>
      <c r="I21" s="8">
        <f t="shared" ref="I21:I24" si="7">K21/12</f>
        <v>1029.8050000000001</v>
      </c>
      <c r="J21" s="8">
        <f t="shared" ref="J21:J24" si="8">K21/14</f>
        <v>882.68999999999994</v>
      </c>
      <c r="K21" s="8">
        <f t="shared" ref="K21:K24" si="9">(E21*50)/100</f>
        <v>12357.66</v>
      </c>
    </row>
    <row r="22" spans="1:14" ht="17.25" x14ac:dyDescent="0.35">
      <c r="B22" s="3" t="s">
        <v>4</v>
      </c>
      <c r="C22" s="8">
        <f t="shared" si="2"/>
        <v>1611.4816666666666</v>
      </c>
      <c r="D22" s="8">
        <f t="shared" si="3"/>
        <v>1381.27</v>
      </c>
      <c r="E22" s="11">
        <f>E7</f>
        <v>19337.78</v>
      </c>
      <c r="F22" s="8">
        <f t="shared" si="4"/>
        <v>1074.213679</v>
      </c>
      <c r="G22" s="8">
        <f t="shared" si="5"/>
        <v>920.75458199999991</v>
      </c>
      <c r="H22" s="11">
        <f t="shared" si="6"/>
        <v>12890.564147999999</v>
      </c>
      <c r="I22" s="8">
        <f t="shared" si="7"/>
        <v>805.74083333333328</v>
      </c>
      <c r="J22" s="8">
        <f t="shared" si="8"/>
        <v>690.63499999999999</v>
      </c>
      <c r="K22" s="8">
        <f t="shared" si="9"/>
        <v>9668.89</v>
      </c>
    </row>
    <row r="23" spans="1:14" ht="17.25" x14ac:dyDescent="0.35">
      <c r="B23" s="3" t="s">
        <v>5</v>
      </c>
      <c r="C23" s="8">
        <f t="shared" si="2"/>
        <v>1347.5933333333335</v>
      </c>
      <c r="D23" s="8">
        <f t="shared" si="3"/>
        <v>1155.0800000000002</v>
      </c>
      <c r="E23" s="11">
        <f>E8</f>
        <v>16171.12</v>
      </c>
      <c r="F23" s="8">
        <f t="shared" si="4"/>
        <v>898.30571599999996</v>
      </c>
      <c r="G23" s="8">
        <f t="shared" si="5"/>
        <v>769.97632799999997</v>
      </c>
      <c r="H23" s="11">
        <f t="shared" si="6"/>
        <v>10779.668592</v>
      </c>
      <c r="I23" s="8">
        <f t="shared" si="7"/>
        <v>673.79666666666674</v>
      </c>
      <c r="J23" s="8">
        <f t="shared" si="8"/>
        <v>577.54000000000008</v>
      </c>
      <c r="K23" s="8">
        <f t="shared" si="9"/>
        <v>8085.56</v>
      </c>
    </row>
    <row r="24" spans="1:14" ht="17.25" x14ac:dyDescent="0.35">
      <c r="B24" s="3" t="s">
        <v>28</v>
      </c>
      <c r="C24" s="8">
        <f t="shared" si="2"/>
        <v>1274.9333333333334</v>
      </c>
      <c r="D24" s="8">
        <f t="shared" si="3"/>
        <v>1092.8</v>
      </c>
      <c r="E24" s="11">
        <f>E9</f>
        <v>15299.2</v>
      </c>
      <c r="F24" s="8">
        <f t="shared" si="4"/>
        <v>849.87055999999995</v>
      </c>
      <c r="G24" s="8">
        <f t="shared" si="5"/>
        <v>728.46047999999996</v>
      </c>
      <c r="H24" s="11">
        <f t="shared" si="6"/>
        <v>10198.44672</v>
      </c>
      <c r="I24" s="8">
        <f t="shared" si="7"/>
        <v>637.4666666666667</v>
      </c>
      <c r="J24" s="8">
        <f t="shared" si="8"/>
        <v>546.4</v>
      </c>
      <c r="K24" s="8">
        <f t="shared" si="9"/>
        <v>7649.6</v>
      </c>
    </row>
    <row r="25" spans="1:14" ht="17.25" x14ac:dyDescent="0.35">
      <c r="B25" s="44"/>
      <c r="C25" s="43"/>
      <c r="D25" s="43"/>
      <c r="E25" s="43"/>
      <c r="F25" s="43"/>
      <c r="G25" s="43"/>
      <c r="H25" s="43"/>
      <c r="I25" s="43"/>
      <c r="J25" s="43"/>
      <c r="K25" s="43"/>
    </row>
    <row r="26" spans="1:14" ht="17.25" x14ac:dyDescent="0.35">
      <c r="A26" s="20" t="s">
        <v>0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</row>
    <row r="27" spans="1:14" ht="17.25" x14ac:dyDescent="0.35">
      <c r="A27" s="20" t="s">
        <v>1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4" ht="17.25" x14ac:dyDescent="0.35">
      <c r="A28" s="22" t="s">
        <v>16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29" spans="1:14" ht="16.5" x14ac:dyDescent="0.35">
      <c r="C29" s="16" t="s">
        <v>17</v>
      </c>
      <c r="D29" s="16" t="s">
        <v>18</v>
      </c>
      <c r="E29" s="16" t="s">
        <v>20</v>
      </c>
      <c r="F29" s="16" t="s">
        <v>21</v>
      </c>
      <c r="G29" s="16" t="s">
        <v>23</v>
      </c>
      <c r="J29" s="16" t="s">
        <v>17</v>
      </c>
      <c r="K29" s="16" t="s">
        <v>18</v>
      </c>
      <c r="L29" s="16" t="s">
        <v>20</v>
      </c>
      <c r="M29" s="16" t="s">
        <v>21</v>
      </c>
      <c r="N29" s="16" t="s">
        <v>23</v>
      </c>
    </row>
    <row r="30" spans="1:14" ht="17.25" x14ac:dyDescent="0.35">
      <c r="B30" s="4"/>
      <c r="C30" s="17" t="s">
        <v>34</v>
      </c>
      <c r="D30" s="18" t="s">
        <v>19</v>
      </c>
      <c r="E30" s="17" t="s">
        <v>19</v>
      </c>
      <c r="F30" s="17" t="s">
        <v>22</v>
      </c>
      <c r="G30" s="17" t="s">
        <v>22</v>
      </c>
      <c r="I30" s="4"/>
      <c r="J30" s="17" t="s">
        <v>33</v>
      </c>
      <c r="K30" s="18" t="s">
        <v>19</v>
      </c>
      <c r="L30" s="17" t="s">
        <v>19</v>
      </c>
      <c r="M30" s="17" t="s">
        <v>22</v>
      </c>
      <c r="N30" s="17" t="s">
        <v>22</v>
      </c>
    </row>
    <row r="31" spans="1:14" ht="24" customHeight="1" x14ac:dyDescent="0.35">
      <c r="B31" s="5" t="s">
        <v>2</v>
      </c>
      <c r="C31" s="6">
        <f>C20</f>
        <v>2488.1150000000002</v>
      </c>
      <c r="D31" s="6">
        <v>169.19</v>
      </c>
      <c r="E31" s="6">
        <f>C31+D31</f>
        <v>2657.3050000000003</v>
      </c>
      <c r="F31" s="6">
        <v>84.61</v>
      </c>
      <c r="G31" s="6">
        <f>C31+F31</f>
        <v>2572.7250000000004</v>
      </c>
      <c r="I31" s="5" t="s">
        <v>2</v>
      </c>
      <c r="J31" s="6">
        <f>D20</f>
        <v>2132.67</v>
      </c>
      <c r="K31" s="6">
        <v>169.19</v>
      </c>
      <c r="L31" s="6">
        <f>J31+K31</f>
        <v>2301.86</v>
      </c>
      <c r="M31" s="6">
        <v>84.61</v>
      </c>
      <c r="N31" s="6">
        <f>J31+M31</f>
        <v>2217.2800000000002</v>
      </c>
    </row>
    <row r="32" spans="1:14" ht="24" customHeight="1" x14ac:dyDescent="0.35">
      <c r="B32" s="5" t="s">
        <v>3</v>
      </c>
      <c r="C32" s="6">
        <f>C21</f>
        <v>2059.61</v>
      </c>
      <c r="D32" s="6">
        <v>151.94</v>
      </c>
      <c r="E32" s="6">
        <f t="shared" ref="E32:E35" si="10">C32+D32</f>
        <v>2211.5500000000002</v>
      </c>
      <c r="F32" s="6">
        <v>75.989999999999995</v>
      </c>
      <c r="G32" s="6">
        <f>C32+F32</f>
        <v>2135.6</v>
      </c>
      <c r="I32" s="5" t="s">
        <v>3</v>
      </c>
      <c r="J32" s="6">
        <f>D21</f>
        <v>1765.3799999999999</v>
      </c>
      <c r="K32" s="6">
        <v>151.94</v>
      </c>
      <c r="L32" s="6">
        <f t="shared" ref="L32:L35" si="11">J32+K32</f>
        <v>1917.32</v>
      </c>
      <c r="M32" s="6">
        <v>75.989999999999995</v>
      </c>
      <c r="N32" s="6">
        <f>J32+M32</f>
        <v>1841.37</v>
      </c>
    </row>
    <row r="33" spans="2:14" ht="24" customHeight="1" x14ac:dyDescent="0.35">
      <c r="B33" s="5" t="s">
        <v>4</v>
      </c>
      <c r="C33" s="6">
        <f>C22</f>
        <v>1611.4816666666666</v>
      </c>
      <c r="D33" s="6">
        <v>135.12</v>
      </c>
      <c r="E33" s="6">
        <f t="shared" si="10"/>
        <v>1746.6016666666665</v>
      </c>
      <c r="F33" s="6">
        <v>67.59</v>
      </c>
      <c r="G33" s="6">
        <f>C33+F33</f>
        <v>1679.0716666666665</v>
      </c>
      <c r="I33" s="5" t="s">
        <v>4</v>
      </c>
      <c r="J33" s="6">
        <f>D22</f>
        <v>1381.27</v>
      </c>
      <c r="K33" s="6">
        <v>135.12</v>
      </c>
      <c r="L33" s="6">
        <f t="shared" si="11"/>
        <v>1516.3899999999999</v>
      </c>
      <c r="M33" s="6">
        <v>67.59</v>
      </c>
      <c r="N33" s="6">
        <f>J33+M33</f>
        <v>1448.86</v>
      </c>
    </row>
    <row r="34" spans="2:14" ht="24" customHeight="1" x14ac:dyDescent="0.35">
      <c r="B34" s="5" t="s">
        <v>5</v>
      </c>
      <c r="C34" s="6">
        <f>C23</f>
        <v>1347.5933333333335</v>
      </c>
      <c r="D34" s="6">
        <v>119.88</v>
      </c>
      <c r="E34" s="6">
        <f t="shared" si="10"/>
        <v>1467.4733333333334</v>
      </c>
      <c r="F34" s="6">
        <v>59.96</v>
      </c>
      <c r="G34" s="6">
        <f>C34+F34</f>
        <v>1407.5533333333335</v>
      </c>
      <c r="I34" s="5" t="s">
        <v>5</v>
      </c>
      <c r="J34" s="6">
        <f>D23</f>
        <v>1155.0800000000002</v>
      </c>
      <c r="K34" s="6">
        <v>119.88</v>
      </c>
      <c r="L34" s="6">
        <f t="shared" si="11"/>
        <v>1274.96</v>
      </c>
      <c r="M34" s="6">
        <v>59.96</v>
      </c>
      <c r="N34" s="6">
        <f>J34+M34</f>
        <v>1215.0400000000002</v>
      </c>
    </row>
    <row r="35" spans="2:14" ht="24" customHeight="1" x14ac:dyDescent="0.35">
      <c r="B35" s="5" t="s">
        <v>28</v>
      </c>
      <c r="C35" s="6">
        <f>C24</f>
        <v>1274.9333333333334</v>
      </c>
      <c r="D35" s="6">
        <v>111.67</v>
      </c>
      <c r="E35" s="6">
        <f t="shared" si="10"/>
        <v>1386.6033333333335</v>
      </c>
      <c r="F35" s="6">
        <v>55.85</v>
      </c>
      <c r="G35" s="6">
        <f>C35+F35</f>
        <v>1330.7833333333333</v>
      </c>
      <c r="I35" s="5" t="s">
        <v>28</v>
      </c>
      <c r="J35" s="6">
        <f>D24</f>
        <v>1092.8</v>
      </c>
      <c r="K35" s="6">
        <v>111.67</v>
      </c>
      <c r="L35" s="6">
        <f t="shared" si="11"/>
        <v>1204.47</v>
      </c>
      <c r="M35" s="6">
        <v>55.85</v>
      </c>
      <c r="N35" s="6">
        <f>J35+M35</f>
        <v>1148.6499999999999</v>
      </c>
    </row>
    <row r="37" spans="2:14" ht="17.25" x14ac:dyDescent="0.35">
      <c r="B37" s="19" t="s">
        <v>24</v>
      </c>
      <c r="C37" s="19"/>
      <c r="D37" s="19"/>
      <c r="E37" s="19"/>
      <c r="F37" s="19"/>
      <c r="G37" s="19"/>
      <c r="H37" s="19"/>
    </row>
  </sheetData>
  <mergeCells count="26">
    <mergeCell ref="A1:K1"/>
    <mergeCell ref="A2:K2"/>
    <mergeCell ref="C3:E3"/>
    <mergeCell ref="C16:E16"/>
    <mergeCell ref="F16:H16"/>
    <mergeCell ref="I16:K16"/>
    <mergeCell ref="H3:H4"/>
    <mergeCell ref="F3:G4"/>
    <mergeCell ref="F5:G5"/>
    <mergeCell ref="F6:G6"/>
    <mergeCell ref="F7:G7"/>
    <mergeCell ref="F8:G8"/>
    <mergeCell ref="F9:G9"/>
    <mergeCell ref="B37:H37"/>
    <mergeCell ref="A12:K12"/>
    <mergeCell ref="A13:K13"/>
    <mergeCell ref="A14:K14"/>
    <mergeCell ref="F18:H18"/>
    <mergeCell ref="I17:K17"/>
    <mergeCell ref="I18:K18"/>
    <mergeCell ref="F17:H17"/>
    <mergeCell ref="C17:E17"/>
    <mergeCell ref="C18:E18"/>
    <mergeCell ref="A26:K26"/>
    <mergeCell ref="A27:K27"/>
    <mergeCell ref="A28:K28"/>
  </mergeCells>
  <phoneticPr fontId="8" type="noConversion"/>
  <printOptions horizontalCentered="1"/>
  <pageMargins left="0" right="0" top="0" bottom="0" header="0" footer="0"/>
  <pageSetup paperSize="9" scale="85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Tablas_Salariales</vt:lpstr>
      <vt:lpstr>Tablas_Salariales!Área_de_impresión</vt:lpstr>
    </vt:vector>
  </TitlesOfParts>
  <Manager/>
  <Company>CSIC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Eduardo Terrón</dc:creator>
  <cp:keywords>Tabla</cp:keywords>
  <dc:description/>
  <cp:lastModifiedBy>Eduardo Terron Sanchez</cp:lastModifiedBy>
  <cp:lastPrinted>2022-02-25T15:17:49Z</cp:lastPrinted>
  <dcterms:created xsi:type="dcterms:W3CDTF">2015-04-25T08:54:00Z</dcterms:created>
  <dcterms:modified xsi:type="dcterms:W3CDTF">2022-03-02T12:41:19Z</dcterms:modified>
  <cp:category/>
</cp:coreProperties>
</file>